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tabRatio="792" activeTab="0"/>
  </bookViews>
  <sheets>
    <sheet name="Start Up Break Even" sheetId="1" r:id="rId1"/>
  </sheets>
  <externalReferences>
    <externalReference r:id="rId4"/>
  </externalReferences>
  <definedNames>
    <definedName name="_xlnm.Print_Area" localSheetId="0">'Start Up Break Even'!$A$1:$G$25</definedName>
    <definedName name="ExchRate">'[1]Whole Picture'!$A$49</definedName>
    <definedName name="Mese">#REF!</definedName>
    <definedName name="wrn.Stampa._.Divisioni." localSheetId="0" hidden="1">{#N/A,#N/A,FALSE,"P&amp;L MBK";#N/A,#N/A,FALSE,"P&amp;L MOTO";#N/A,#N/A,FALSE,"P&amp;L NAUTICA";#N/A,#N/A,FALSE,"P&amp;L PRODUZIONE";#N/A,#N/A,FALSE,"P&amp;L RICAMBI";#N/A,#N/A,FALSE,"Summary Cumulato"}</definedName>
    <definedName name="wrn.Stampa._.Divisioni." hidden="1">{#N/A,#N/A,FALSE,"P&amp;L MBK";#N/A,#N/A,FALSE,"P&amp;L MOTO";#N/A,#N/A,FALSE,"P&amp;L NAUTICA";#N/A,#N/A,FALSE,"P&amp;L PRODUZIONE";#N/A,#N/A,FALSE,"P&amp;L RICAMBI";#N/A,#N/A,FALSE,"Summary Cumulato"}</definedName>
  </definedNames>
  <calcPr fullCalcOnLoad="1"/>
</workbook>
</file>

<file path=xl/sharedStrings.xml><?xml version="1.0" encoding="utf-8"?>
<sst xmlns="http://schemas.openxmlformats.org/spreadsheetml/2006/main" count="33" uniqueCount="33">
  <si>
    <t>MOL</t>
  </si>
  <si>
    <t>Ammortamenti/Accantonamenti</t>
  </si>
  <si>
    <t>EBIT</t>
  </si>
  <si>
    <t>Risultato Ante Imposte</t>
  </si>
  <si>
    <t>valori in €</t>
  </si>
  <si>
    <t>range di ipotesi</t>
  </si>
  <si>
    <t>Stima Costo pro-capite annuale</t>
  </si>
  <si>
    <t>I° Margine di Intermediazione</t>
  </si>
  <si>
    <t>Affitti</t>
  </si>
  <si>
    <t>Costi sede</t>
  </si>
  <si>
    <t>Proventi/Oneri Finanziari e Straordinari</t>
  </si>
  <si>
    <t>n° addetti medi annui</t>
  </si>
  <si>
    <t>Altri Costi specifici</t>
  </si>
  <si>
    <t>Bacino di riferimento</t>
  </si>
  <si>
    <t>Consumo per abitante</t>
  </si>
  <si>
    <t>Punto di pareggio</t>
  </si>
  <si>
    <t>Mercato potenziale</t>
  </si>
  <si>
    <t>Ipotesi di penetrazione</t>
  </si>
  <si>
    <t>Ipotesi A</t>
  </si>
  <si>
    <t>tasso</t>
  </si>
  <si>
    <t xml:space="preserve">Acquisti carburante </t>
  </si>
  <si>
    <t>Soci lavoratori</t>
  </si>
  <si>
    <t>Altro personale</t>
  </si>
  <si>
    <t>locale mq</t>
  </si>
  <si>
    <t>Costi amministrativi</t>
  </si>
  <si>
    <t>Costo mq annuo</t>
  </si>
  <si>
    <t>Anno ______</t>
  </si>
  <si>
    <t xml:space="preserve">Società agenti di commercio______________: Business Plan Start Up </t>
  </si>
  <si>
    <t>Volume delle vendite</t>
  </si>
  <si>
    <t xml:space="preserve">Premi </t>
  </si>
  <si>
    <t>n. auto</t>
  </si>
  <si>
    <t xml:space="preserve">Finanziamenti 30.000 €          </t>
  </si>
  <si>
    <t>II° Margine di Intermediazione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</si>
</sst>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_-;[Red]\-\ #,##0.0_-;_-* &quot;-&quot;_-;_-@_-"/>
    <numFmt numFmtId="165" formatCode="#,##0.0_ ;[Red]\-#,##0.0\ "/>
    <numFmt numFmtId="166" formatCode="#,##0.0;[Red]#,##0.0"/>
  </numFmts>
  <fonts count="44">
    <font>
      <sz val="9"/>
      <name val="Tahoma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Tahoma"/>
      <family val="2"/>
    </font>
    <font>
      <sz val="14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hair"/>
      <right style="thin"/>
      <top style="thin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/>
      <bottom/>
    </border>
    <border>
      <left style="hair"/>
      <right style="thin"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hair"/>
      <top style="thin"/>
      <bottom style="hair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 style="hair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>
      <alignment/>
      <protection/>
    </xf>
  </cellStyleXfs>
  <cellXfs count="80">
    <xf numFmtId="0" fontId="0" fillId="0" borderId="0" xfId="0" applyAlignment="1">
      <alignment/>
    </xf>
    <xf numFmtId="41" fontId="4" fillId="33" borderId="0" xfId="44" applyFont="1" applyFill="1" applyAlignment="1">
      <alignment vertical="center" wrapText="1"/>
    </xf>
    <xf numFmtId="41" fontId="4" fillId="33" borderId="10" xfId="44" applyFont="1" applyFill="1" applyBorder="1" applyAlignment="1">
      <alignment horizontal="right" wrapText="1"/>
    </xf>
    <xf numFmtId="41" fontId="3" fillId="33" borderId="11" xfId="44" applyFont="1" applyFill="1" applyBorder="1" applyAlignment="1">
      <alignment vertical="center" wrapText="1"/>
    </xf>
    <xf numFmtId="41" fontId="5" fillId="33" borderId="12" xfId="44" applyFont="1" applyFill="1" applyBorder="1" applyAlignment="1">
      <alignment vertical="center" wrapText="1"/>
    </xf>
    <xf numFmtId="10" fontId="5" fillId="33" borderId="13" xfId="48" applyNumberFormat="1" applyFont="1" applyFill="1" applyBorder="1" applyAlignment="1">
      <alignment vertical="center" wrapText="1"/>
    </xf>
    <xf numFmtId="41" fontId="5" fillId="33" borderId="0" xfId="44" applyFont="1" applyFill="1" applyAlignment="1">
      <alignment vertical="center" wrapText="1"/>
    </xf>
    <xf numFmtId="41" fontId="4" fillId="33" borderId="14" xfId="44" applyFont="1" applyFill="1" applyBorder="1" applyAlignment="1">
      <alignment vertical="center" wrapText="1"/>
    </xf>
    <xf numFmtId="41" fontId="4" fillId="33" borderId="15" xfId="44" applyFont="1" applyFill="1" applyBorder="1" applyAlignment="1">
      <alignment vertical="center" wrapText="1"/>
    </xf>
    <xf numFmtId="10" fontId="4" fillId="33" borderId="16" xfId="48" applyNumberFormat="1" applyFont="1" applyFill="1" applyBorder="1" applyAlignment="1">
      <alignment vertical="center" wrapText="1"/>
    </xf>
    <xf numFmtId="10" fontId="4" fillId="33" borderId="0" xfId="48" applyNumberFormat="1" applyFont="1" applyFill="1" applyAlignment="1">
      <alignment vertical="center" wrapText="1"/>
    </xf>
    <xf numFmtId="41" fontId="4" fillId="33" borderId="11" xfId="44" applyFont="1" applyFill="1" applyBorder="1" applyAlignment="1">
      <alignment vertical="center" wrapText="1"/>
    </xf>
    <xf numFmtId="41" fontId="4" fillId="33" borderId="12" xfId="44" applyFont="1" applyFill="1" applyBorder="1" applyAlignment="1">
      <alignment vertical="center" wrapText="1"/>
    </xf>
    <xf numFmtId="41" fontId="4" fillId="33" borderId="17" xfId="44" applyFont="1" applyFill="1" applyBorder="1" applyAlignment="1">
      <alignment vertical="center" wrapText="1"/>
    </xf>
    <xf numFmtId="41" fontId="4" fillId="33" borderId="18" xfId="44" applyFont="1" applyFill="1" applyBorder="1" applyAlignment="1">
      <alignment vertical="center" wrapText="1"/>
    </xf>
    <xf numFmtId="3" fontId="4" fillId="33" borderId="11" xfId="44" applyNumberFormat="1" applyFont="1" applyFill="1" applyBorder="1" applyAlignment="1">
      <alignment vertical="center" wrapText="1"/>
    </xf>
    <xf numFmtId="10" fontId="4" fillId="33" borderId="11" xfId="48" applyNumberFormat="1" applyFont="1" applyFill="1" applyBorder="1" applyAlignment="1">
      <alignment vertical="center" wrapText="1"/>
    </xf>
    <xf numFmtId="41" fontId="4" fillId="33" borderId="19" xfId="44" applyFont="1" applyFill="1" applyBorder="1" applyAlignment="1">
      <alignment vertical="center" wrapText="1"/>
    </xf>
    <xf numFmtId="41" fontId="4" fillId="33" borderId="0" xfId="44" applyFont="1" applyFill="1" applyBorder="1" applyAlignment="1">
      <alignment vertical="center" wrapText="1"/>
    </xf>
    <xf numFmtId="41" fontId="4" fillId="33" borderId="20" xfId="44" applyFont="1" applyFill="1" applyBorder="1" applyAlignment="1">
      <alignment vertical="center" wrapText="1"/>
    </xf>
    <xf numFmtId="3" fontId="4" fillId="34" borderId="11" xfId="44" applyNumberFormat="1" applyFont="1" applyFill="1" applyBorder="1" applyAlignment="1">
      <alignment vertical="center" wrapText="1"/>
    </xf>
    <xf numFmtId="41" fontId="5" fillId="33" borderId="11" xfId="44" applyFont="1" applyFill="1" applyBorder="1" applyAlignment="1">
      <alignment vertical="center" wrapText="1"/>
    </xf>
    <xf numFmtId="41" fontId="5" fillId="33" borderId="17" xfId="44" applyFont="1" applyFill="1" applyBorder="1" applyAlignment="1">
      <alignment vertical="center" wrapText="1"/>
    </xf>
    <xf numFmtId="41" fontId="5" fillId="33" borderId="18" xfId="44" applyFont="1" applyFill="1" applyBorder="1" applyAlignment="1">
      <alignment vertical="center" wrapText="1"/>
    </xf>
    <xf numFmtId="10" fontId="5" fillId="33" borderId="11" xfId="48" applyNumberFormat="1" applyFont="1" applyFill="1" applyBorder="1" applyAlignment="1">
      <alignment vertical="center" wrapText="1"/>
    </xf>
    <xf numFmtId="9" fontId="4" fillId="34" borderId="11" xfId="44" applyNumberFormat="1" applyFont="1" applyFill="1" applyBorder="1" applyAlignment="1">
      <alignment vertical="center" wrapText="1"/>
    </xf>
    <xf numFmtId="164" fontId="5" fillId="33" borderId="21" xfId="44" applyNumberFormat="1" applyFont="1" applyFill="1" applyBorder="1" applyAlignment="1">
      <alignment vertical="center" wrapText="1"/>
    </xf>
    <xf numFmtId="41" fontId="4" fillId="33" borderId="22" xfId="44" applyFont="1" applyFill="1" applyBorder="1" applyAlignment="1">
      <alignment vertical="center" wrapText="1"/>
    </xf>
    <xf numFmtId="164" fontId="4" fillId="33" borderId="23" xfId="44" applyNumberFormat="1" applyFont="1" applyFill="1" applyBorder="1" applyAlignment="1">
      <alignment vertical="center" wrapText="1"/>
    </xf>
    <xf numFmtId="10" fontId="4" fillId="33" borderId="24" xfId="48" applyNumberFormat="1" applyFont="1" applyFill="1" applyBorder="1" applyAlignment="1">
      <alignment vertical="center" wrapText="1"/>
    </xf>
    <xf numFmtId="41" fontId="4" fillId="33" borderId="15" xfId="44" applyFont="1" applyFill="1" applyBorder="1" applyAlignment="1" quotePrefix="1">
      <alignment horizontal="left" vertical="center" wrapText="1"/>
    </xf>
    <xf numFmtId="41" fontId="4" fillId="34" borderId="15" xfId="44" applyFont="1" applyFill="1" applyBorder="1" applyAlignment="1">
      <alignment vertical="center" wrapText="1"/>
    </xf>
    <xf numFmtId="41" fontId="4" fillId="33" borderId="15" xfId="44" applyFont="1" applyFill="1" applyBorder="1" applyAlignment="1" quotePrefix="1">
      <alignment horizontal="left" vertical="center" wrapText="1" shrinkToFit="1"/>
    </xf>
    <xf numFmtId="41" fontId="4" fillId="33" borderId="25" xfId="44" applyFont="1" applyFill="1" applyBorder="1" applyAlignment="1" quotePrefix="1">
      <alignment horizontal="left" vertical="center" wrapText="1"/>
    </xf>
    <xf numFmtId="41" fontId="4" fillId="33" borderId="26" xfId="44" applyFont="1" applyFill="1" applyBorder="1" applyAlignment="1">
      <alignment vertical="center" wrapText="1"/>
    </xf>
    <xf numFmtId="41" fontId="4" fillId="34" borderId="26" xfId="44" applyFont="1" applyFill="1" applyBorder="1" applyAlignment="1">
      <alignment vertical="center" wrapText="1"/>
    </xf>
    <xf numFmtId="41" fontId="4" fillId="33" borderId="26" xfId="44" applyFont="1" applyFill="1" applyBorder="1" applyAlignment="1" quotePrefix="1">
      <alignment horizontal="left" vertical="center" wrapText="1"/>
    </xf>
    <xf numFmtId="10" fontId="4" fillId="33" borderId="27" xfId="48" applyNumberFormat="1" applyFont="1" applyFill="1" applyBorder="1" applyAlignment="1">
      <alignment vertical="center" wrapText="1"/>
    </xf>
    <xf numFmtId="41" fontId="4" fillId="33" borderId="28" xfId="44" applyFont="1" applyFill="1" applyBorder="1" applyAlignment="1">
      <alignment vertical="center" wrapText="1"/>
    </xf>
    <xf numFmtId="41" fontId="4" fillId="33" borderId="19" xfId="44" applyFont="1" applyFill="1" applyBorder="1" applyAlignment="1">
      <alignment horizontal="left" vertical="center" wrapText="1"/>
    </xf>
    <xf numFmtId="41" fontId="4" fillId="34" borderId="19" xfId="44" applyFont="1" applyFill="1" applyBorder="1" applyAlignment="1">
      <alignment vertical="center" wrapText="1"/>
    </xf>
    <xf numFmtId="41" fontId="0" fillId="33" borderId="19" xfId="44" applyFont="1" applyFill="1" applyBorder="1" applyAlignment="1" quotePrefix="1">
      <alignment horizontal="left" vertical="center" wrapText="1"/>
    </xf>
    <xf numFmtId="10" fontId="4" fillId="33" borderId="29" xfId="48" applyNumberFormat="1" applyFont="1" applyFill="1" applyBorder="1" applyAlignment="1">
      <alignment vertical="center" wrapText="1"/>
    </xf>
    <xf numFmtId="41" fontId="7" fillId="33" borderId="12" xfId="44" applyFont="1" applyFill="1" applyBorder="1" applyAlignment="1">
      <alignment vertical="center" wrapText="1"/>
    </xf>
    <xf numFmtId="41" fontId="4" fillId="33" borderId="14" xfId="44" applyFont="1" applyFill="1" applyBorder="1" applyAlignment="1" quotePrefix="1">
      <alignment horizontal="left" vertical="center" wrapText="1"/>
    </xf>
    <xf numFmtId="10" fontId="4" fillId="34" borderId="15" xfId="48" applyNumberFormat="1" applyFont="1" applyFill="1" applyBorder="1" applyAlignment="1">
      <alignment vertical="center" wrapText="1"/>
    </xf>
    <xf numFmtId="3" fontId="5" fillId="33" borderId="11" xfId="44" applyNumberFormat="1" applyFont="1" applyFill="1" applyBorder="1" applyAlignment="1">
      <alignment horizontal="right" vertical="center" wrapText="1"/>
    </xf>
    <xf numFmtId="41" fontId="4" fillId="33" borderId="30" xfId="44" applyFont="1" applyFill="1" applyBorder="1" applyAlignment="1">
      <alignment vertical="center" wrapText="1"/>
    </xf>
    <xf numFmtId="41" fontId="4" fillId="33" borderId="31" xfId="44" applyFont="1" applyFill="1" applyBorder="1" applyAlignment="1" quotePrefix="1">
      <alignment horizontal="left" vertical="center" wrapText="1"/>
    </xf>
    <xf numFmtId="41" fontId="4" fillId="34" borderId="31" xfId="44" applyFont="1" applyFill="1" applyBorder="1" applyAlignment="1">
      <alignment vertical="center" wrapText="1"/>
    </xf>
    <xf numFmtId="41" fontId="4" fillId="33" borderId="31" xfId="44" applyFont="1" applyFill="1" applyBorder="1" applyAlignment="1" quotePrefix="1">
      <alignment horizontal="left" vertical="center" wrapText="1" shrinkToFit="1"/>
    </xf>
    <xf numFmtId="41" fontId="4" fillId="33" borderId="31" xfId="44" applyFont="1" applyFill="1" applyBorder="1" applyAlignment="1">
      <alignment vertical="center" wrapText="1"/>
    </xf>
    <xf numFmtId="10" fontId="4" fillId="33" borderId="32" xfId="48" applyNumberFormat="1" applyFont="1" applyFill="1" applyBorder="1" applyAlignment="1">
      <alignment vertical="center" wrapText="1"/>
    </xf>
    <xf numFmtId="41" fontId="4" fillId="33" borderId="25" xfId="44" applyFont="1" applyFill="1" applyBorder="1" applyAlignment="1">
      <alignment horizontal="left" vertical="center" wrapText="1"/>
    </xf>
    <xf numFmtId="41" fontId="5" fillId="35" borderId="33" xfId="44" applyFont="1" applyFill="1" applyBorder="1" applyAlignment="1">
      <alignment horizontal="center" vertical="center" wrapText="1"/>
    </xf>
    <xf numFmtId="41" fontId="4" fillId="33" borderId="12" xfId="44" applyFont="1" applyFill="1" applyBorder="1" applyAlignment="1">
      <alignment horizontal="center" wrapText="1"/>
    </xf>
    <xf numFmtId="41" fontId="4" fillId="33" borderId="17" xfId="44" applyFont="1" applyFill="1" applyBorder="1" applyAlignment="1">
      <alignment horizontal="center" wrapText="1"/>
    </xf>
    <xf numFmtId="41" fontId="4" fillId="33" borderId="18" xfId="44" applyFont="1" applyFill="1" applyBorder="1" applyAlignment="1">
      <alignment horizontal="center" wrapText="1"/>
    </xf>
    <xf numFmtId="41" fontId="5" fillId="33" borderId="12" xfId="44" applyFont="1" applyFill="1" applyBorder="1" applyAlignment="1" quotePrefix="1">
      <alignment horizontal="center" vertical="center" wrapText="1"/>
    </xf>
    <xf numFmtId="41" fontId="5" fillId="33" borderId="18" xfId="44" applyFont="1" applyFill="1" applyBorder="1" applyAlignment="1">
      <alignment horizontal="center" vertical="center" wrapText="1"/>
    </xf>
    <xf numFmtId="41" fontId="3" fillId="33" borderId="19" xfId="44" applyFont="1" applyFill="1" applyBorder="1" applyAlignment="1">
      <alignment horizontal="center" vertical="center" wrapText="1"/>
    </xf>
    <xf numFmtId="41" fontId="3" fillId="33" borderId="0" xfId="44" applyFont="1" applyFill="1" applyBorder="1" applyAlignment="1" quotePrefix="1">
      <alignment horizontal="center" vertical="center" wrapText="1"/>
    </xf>
    <xf numFmtId="41" fontId="3" fillId="33" borderId="34" xfId="44" applyFont="1" applyFill="1" applyBorder="1" applyAlignment="1" quotePrefix="1">
      <alignment horizontal="center" vertical="center" wrapText="1"/>
    </xf>
    <xf numFmtId="41" fontId="3" fillId="33" borderId="35" xfId="44" applyFont="1" applyFill="1" applyBorder="1" applyAlignment="1" quotePrefix="1">
      <alignment horizontal="center" vertical="center" wrapText="1"/>
    </xf>
    <xf numFmtId="41" fontId="5" fillId="35" borderId="10" xfId="44" applyFont="1" applyFill="1" applyBorder="1" applyAlignment="1">
      <alignment horizontal="center" vertical="center" wrapText="1"/>
    </xf>
    <xf numFmtId="41" fontId="6" fillId="33" borderId="10" xfId="44" applyFont="1" applyFill="1" applyBorder="1" applyAlignment="1">
      <alignment horizontal="left" vertical="center" wrapText="1"/>
    </xf>
    <xf numFmtId="41" fontId="0" fillId="33" borderId="15" xfId="44" applyFont="1" applyFill="1" applyBorder="1" applyAlignment="1">
      <alignment horizontal="left" vertical="center" wrapText="1"/>
    </xf>
    <xf numFmtId="41" fontId="3" fillId="33" borderId="11" xfId="44" applyFont="1" applyFill="1" applyBorder="1" applyAlignment="1">
      <alignment horizontal="left" vertical="center" wrapText="1"/>
    </xf>
    <xf numFmtId="165" fontId="43" fillId="33" borderId="36" xfId="44" applyNumberFormat="1" applyFont="1" applyFill="1" applyBorder="1" applyAlignment="1">
      <alignment vertical="center" wrapText="1"/>
    </xf>
    <xf numFmtId="165" fontId="43" fillId="33" borderId="37" xfId="44" applyNumberFormat="1" applyFont="1" applyFill="1" applyBorder="1" applyAlignment="1">
      <alignment vertical="center" wrapText="1"/>
    </xf>
    <xf numFmtId="165" fontId="43" fillId="33" borderId="38" xfId="44" applyNumberFormat="1" applyFont="1" applyFill="1" applyBorder="1" applyAlignment="1">
      <alignment vertical="center" wrapText="1"/>
    </xf>
    <xf numFmtId="164" fontId="43" fillId="33" borderId="36" xfId="44" applyNumberFormat="1" applyFont="1" applyFill="1" applyBorder="1" applyAlignment="1">
      <alignment vertical="center" wrapText="1"/>
    </xf>
    <xf numFmtId="166" fontId="4" fillId="33" borderId="36" xfId="44" applyNumberFormat="1" applyFont="1" applyFill="1" applyBorder="1" applyAlignment="1">
      <alignment vertical="center" wrapText="1"/>
    </xf>
    <xf numFmtId="164" fontId="43" fillId="33" borderId="39" xfId="44" applyNumberFormat="1" applyFont="1" applyFill="1" applyBorder="1" applyAlignment="1">
      <alignment vertical="center" wrapText="1"/>
    </xf>
    <xf numFmtId="41" fontId="6" fillId="33" borderId="11" xfId="44" applyFont="1" applyFill="1" applyBorder="1" applyAlignment="1">
      <alignment vertical="center" wrapText="1"/>
    </xf>
    <xf numFmtId="164" fontId="4" fillId="34" borderId="21" xfId="44" applyNumberFormat="1" applyFont="1" applyFill="1" applyBorder="1" applyAlignment="1">
      <alignment vertical="center" wrapText="1"/>
    </xf>
    <xf numFmtId="10" fontId="4" fillId="33" borderId="13" xfId="48" applyNumberFormat="1" applyFont="1" applyFill="1" applyBorder="1" applyAlignment="1">
      <alignment vertical="center" wrapText="1"/>
    </xf>
    <xf numFmtId="41" fontId="6" fillId="33" borderId="11" xfId="44" applyFont="1" applyFill="1" applyBorder="1" applyAlignment="1" quotePrefix="1">
      <alignment horizontal="left" vertical="center" wrapText="1"/>
    </xf>
    <xf numFmtId="164" fontId="4" fillId="33" borderId="21" xfId="44" applyNumberFormat="1" applyFont="1" applyFill="1" applyBorder="1" applyAlignment="1">
      <alignment vertical="center" wrapText="1"/>
    </xf>
    <xf numFmtId="10" fontId="4" fillId="34" borderId="13" xfId="48" applyNumberFormat="1" applyFont="1" applyFill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  <cellStyle name="桁区切り_B_S" xfId="61"/>
    <cellStyle name="標準_B_S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229600" y="504825"/>
          <a:ext cx="0" cy="41910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16000" tIns="216000" rIns="216000" bIns="21600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Net Sales: 9,9 Meuro less than Revised Bdgt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GP1: 2,8 Meuro less than revised bdgt.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GP2: 0,2 Meuro less than Revised Bdgt. 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Saving on variable cost of sales (2,5 Meuro)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Advertising and promotion expences: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1,9 Meuro  less than revised bdgt. 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Other (general) expences: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1,4 Meuro less than Revised Bdgt.</a:t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229600" y="6981825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16000" tIns="216000" rIns="216000" bIns="21600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Net Sales: 9,9 Meuro less than Revised Bdgt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GP1: 2,8 Meuro less than revised bdgt.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GP2: 0,2 Meuro less than Revised Bdgt. 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Saving on variable cost of sales (2,5 Meuro)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Advertising and promotion expences: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1,9 Meuro  less than revised bdgt. 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Other (general) expences: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1,4 Meuro less than Revised Bdgt.</a:t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229600" y="6981825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16000" tIns="216000" rIns="216000" bIns="21600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Net Sales: 9,9 Meuro less than Revised Bdgt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GP1: 2,8 Meuro less than revised bdgt.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GP2: 0,2 Meuro less than Revised Bdgt. 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Saving on variable cost of sales (2,5 Meuro)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Advertising and promotion expences: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1,9 Meuro  less than revised bdgt. 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Other (general) expences: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1,4 Meuro less than Revised Bdgt.</a:t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229600" y="6981825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16000" tIns="216000" rIns="216000" bIns="21600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Net Sales: 9,9 Meuro less than Revised Bdgt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GP1: 2,8 Meuro less than revised bdgt.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GP2: 0,2 Meuro less than Revised Bdgt. 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Saving on variable cost of sales (2,5 Meuro)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Advertising and promotion expences: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1,9 Meuro  less than revised bdgt. 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Other (general) expences: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1,4 Meuro less than Revised Bdgt.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PF%20-%20Lavori%20in%20Excel\PF-BOD%20usando%20budg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hole Picture"/>
      <sheetName val="Sales &amp; GP"/>
      <sheetName val="PL"/>
      <sheetName val="DIFF_REP. STATUTORY"/>
      <sheetName val="BS_2"/>
      <sheetName val="Company Equity"/>
      <sheetName val="STOCK"/>
      <sheetName val="TOTAL_EXPOSURE "/>
      <sheetName val="02_vs_01_loan"/>
      <sheetName val="Other Assets_2002_vs_01"/>
      <sheetName val="other liab"/>
      <sheetName val="ACR_prov"/>
      <sheetName val="sTOCK _PROV"/>
      <sheetName val="PTW PSI"/>
      <sheetName val="Rolling Days"/>
      <sheetName val="Market"/>
    </sheetNames>
    <sheetDataSet>
      <sheetData sheetId="0">
        <row r="49">
          <cell r="A49">
            <v>1.93627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tabSelected="1" view="pageBreakPreview" zoomScale="90" zoomScaleSheetLayoutView="90" zoomScalePageLayoutView="0" workbookViewId="0" topLeftCell="A1">
      <selection activeCell="E5" sqref="E5"/>
    </sheetView>
  </sheetViews>
  <sheetFormatPr defaultColWidth="9.140625" defaultRowHeight="30" customHeight="1" outlineLevelRow="1" outlineLevelCol="1"/>
  <cols>
    <col min="1" max="1" width="34.7109375" style="1" customWidth="1"/>
    <col min="2" max="2" width="14.7109375" style="1" customWidth="1" outlineLevel="1"/>
    <col min="3" max="3" width="9.7109375" style="1" customWidth="1" outlineLevel="1"/>
    <col min="4" max="4" width="22.7109375" style="1" customWidth="1" outlineLevel="1"/>
    <col min="5" max="5" width="9.7109375" style="1" customWidth="1" outlineLevel="1"/>
    <col min="6" max="6" width="19.140625" style="1" customWidth="1"/>
    <col min="7" max="7" width="12.7109375" style="10" customWidth="1"/>
    <col min="8" max="14" width="9.140625" style="1" customWidth="1"/>
    <col min="15" max="15" width="10.28125" style="1" bestFit="1" customWidth="1"/>
    <col min="16" max="16384" width="9.140625" style="1" customWidth="1"/>
  </cols>
  <sheetData>
    <row r="1" spans="1:7" ht="30" customHeight="1">
      <c r="A1" s="64" t="s">
        <v>26</v>
      </c>
      <c r="B1" s="60" t="s">
        <v>27</v>
      </c>
      <c r="C1" s="61"/>
      <c r="D1" s="61"/>
      <c r="E1" s="61"/>
      <c r="F1" s="61"/>
      <c r="G1" s="61"/>
    </row>
    <row r="2" spans="1:7" ht="9.75" customHeight="1">
      <c r="A2" s="54"/>
      <c r="B2" s="62"/>
      <c r="C2" s="63"/>
      <c r="D2" s="63"/>
      <c r="E2" s="63"/>
      <c r="F2" s="63"/>
      <c r="G2" s="63"/>
    </row>
    <row r="3" spans="1:7" ht="30" customHeight="1">
      <c r="A3" s="2" t="s">
        <v>4</v>
      </c>
      <c r="B3" s="55" t="s">
        <v>5</v>
      </c>
      <c r="C3" s="56"/>
      <c r="D3" s="56"/>
      <c r="E3" s="57"/>
      <c r="F3" s="58" t="s">
        <v>18</v>
      </c>
      <c r="G3" s="59"/>
    </row>
    <row r="4" spans="1:7" s="6" customFormat="1" ht="30" customHeight="1">
      <c r="A4" s="74" t="s">
        <v>28</v>
      </c>
      <c r="B4" s="12"/>
      <c r="C4" s="12"/>
      <c r="D4" s="12"/>
      <c r="E4" s="12"/>
      <c r="F4" s="75">
        <v>900000</v>
      </c>
      <c r="G4" s="76"/>
    </row>
    <row r="5" spans="1:7" s="6" customFormat="1" ht="30" customHeight="1">
      <c r="A5" s="77" t="s">
        <v>7</v>
      </c>
      <c r="B5" s="12"/>
      <c r="C5" s="12"/>
      <c r="D5" s="12"/>
      <c r="E5" s="12"/>
      <c r="F5" s="78">
        <f>G5*F4</f>
        <v>63000.00000000001</v>
      </c>
      <c r="G5" s="79">
        <v>0.07</v>
      </c>
    </row>
    <row r="6" spans="1:7" ht="30" customHeight="1" outlineLevel="1">
      <c r="A6" s="65" t="s">
        <v>29</v>
      </c>
      <c r="B6" s="27"/>
      <c r="C6" s="27"/>
      <c r="D6" s="27"/>
      <c r="E6" s="27"/>
      <c r="F6" s="28">
        <f>G6*F4</f>
        <v>27000</v>
      </c>
      <c r="G6" s="29">
        <v>0.03</v>
      </c>
    </row>
    <row r="7" spans="1:7" s="6" customFormat="1" ht="30" customHeight="1">
      <c r="A7" s="67" t="s">
        <v>32</v>
      </c>
      <c r="B7" s="12"/>
      <c r="C7" s="12"/>
      <c r="D7" s="12"/>
      <c r="E7" s="12"/>
      <c r="F7" s="26">
        <f>F5+F6</f>
        <v>90000</v>
      </c>
      <c r="G7" s="76">
        <f>F7/F4</f>
        <v>0.1</v>
      </c>
    </row>
    <row r="8" spans="1:7" ht="30" customHeight="1" outlineLevel="1">
      <c r="A8" s="7" t="s">
        <v>21</v>
      </c>
      <c r="B8" s="30" t="s">
        <v>11</v>
      </c>
      <c r="C8" s="31">
        <v>2</v>
      </c>
      <c r="D8" s="32" t="s">
        <v>6</v>
      </c>
      <c r="E8" s="8">
        <v>30000</v>
      </c>
      <c r="F8" s="71">
        <f>C8*E8</f>
        <v>60000</v>
      </c>
      <c r="G8" s="9">
        <f>F8/F4</f>
        <v>0.06666666666666667</v>
      </c>
    </row>
    <row r="9" spans="1:7" ht="30" customHeight="1" outlineLevel="1">
      <c r="A9" s="7" t="s">
        <v>20</v>
      </c>
      <c r="B9" s="8"/>
      <c r="C9" s="8"/>
      <c r="D9" s="8"/>
      <c r="E9" s="8"/>
      <c r="F9" s="68">
        <v>12000</v>
      </c>
      <c r="G9" s="9">
        <f>F9/F4</f>
        <v>0.013333333333333334</v>
      </c>
    </row>
    <row r="10" spans="1:7" ht="30" customHeight="1" outlineLevel="1">
      <c r="A10" s="47" t="s">
        <v>22</v>
      </c>
      <c r="B10" s="48"/>
      <c r="C10" s="49"/>
      <c r="D10" s="50"/>
      <c r="E10" s="51"/>
      <c r="F10" s="69"/>
      <c r="G10" s="52"/>
    </row>
    <row r="11" spans="1:7" ht="30" customHeight="1" outlineLevel="1">
      <c r="A11" s="33" t="s">
        <v>8</v>
      </c>
      <c r="B11" s="34" t="s">
        <v>23</v>
      </c>
      <c r="C11" s="35">
        <v>40</v>
      </c>
      <c r="D11" s="36" t="s">
        <v>25</v>
      </c>
      <c r="E11" s="34">
        <v>100</v>
      </c>
      <c r="F11" s="70">
        <f>C11*E11</f>
        <v>4000</v>
      </c>
      <c r="G11" s="37">
        <f>F11/F4</f>
        <v>0.0044444444444444444</v>
      </c>
    </row>
    <row r="12" spans="1:7" ht="30" customHeight="1" outlineLevel="1">
      <c r="A12" s="53" t="s">
        <v>24</v>
      </c>
      <c r="B12" s="36"/>
      <c r="C12" s="36"/>
      <c r="D12" s="36"/>
      <c r="E12" s="36"/>
      <c r="F12" s="70">
        <v>3500</v>
      </c>
      <c r="G12" s="37">
        <f>F12/F4</f>
        <v>0.0038888888888888888</v>
      </c>
    </row>
    <row r="13" spans="1:7" ht="30" customHeight="1" outlineLevel="1">
      <c r="A13" s="33" t="s">
        <v>12</v>
      </c>
      <c r="B13" s="36"/>
      <c r="C13" s="36"/>
      <c r="D13" s="36"/>
      <c r="E13" s="36"/>
      <c r="F13" s="70">
        <v>5000</v>
      </c>
      <c r="G13" s="37">
        <f>F13/F4</f>
        <v>0.005555555555555556</v>
      </c>
    </row>
    <row r="14" spans="1:7" ht="30" customHeight="1" outlineLevel="1">
      <c r="A14" s="33" t="s">
        <v>9</v>
      </c>
      <c r="B14" s="36"/>
      <c r="C14" s="36"/>
      <c r="D14" s="36"/>
      <c r="E14" s="36"/>
      <c r="F14" s="70">
        <v>3000</v>
      </c>
      <c r="G14" s="37">
        <f>F14/F4</f>
        <v>0.0033333333333333335</v>
      </c>
    </row>
    <row r="15" spans="1:7" s="6" customFormat="1" ht="30" customHeight="1">
      <c r="A15" s="3" t="s">
        <v>0</v>
      </c>
      <c r="B15" s="4"/>
      <c r="C15" s="4"/>
      <c r="D15" s="4"/>
      <c r="E15" s="4"/>
      <c r="F15" s="26">
        <f>F7-F8-F11-F12-F13-F14</f>
        <v>14500</v>
      </c>
      <c r="G15" s="5">
        <f>IF(F$4&lt;&gt;0,F15/F$4,"")</f>
        <v>0.01611111111111111</v>
      </c>
    </row>
    <row r="16" spans="1:7" ht="30" customHeight="1" outlineLevel="1">
      <c r="A16" s="38" t="s">
        <v>1</v>
      </c>
      <c r="B16" s="39" t="s">
        <v>30</v>
      </c>
      <c r="C16" s="40">
        <v>2</v>
      </c>
      <c r="D16" s="41"/>
      <c r="E16" s="17">
        <v>4000</v>
      </c>
      <c r="F16" s="73">
        <f>E16*C16</f>
        <v>8000</v>
      </c>
      <c r="G16" s="42">
        <f>IF(F$4&lt;&gt;0,F16/F$4,"")</f>
        <v>0.008888888888888889</v>
      </c>
    </row>
    <row r="17" spans="1:7" s="6" customFormat="1" ht="30" customHeight="1">
      <c r="A17" s="3" t="s">
        <v>2</v>
      </c>
      <c r="B17" s="4"/>
      <c r="C17" s="4"/>
      <c r="D17" s="43"/>
      <c r="E17" s="4"/>
      <c r="F17" s="26">
        <f>F15-F16</f>
        <v>6500</v>
      </c>
      <c r="G17" s="5">
        <f>IF(F$4&lt;&gt;0,F17/F$4,"")</f>
        <v>0.007222222222222222</v>
      </c>
    </row>
    <row r="18" spans="1:7" ht="30" customHeight="1" outlineLevel="1">
      <c r="A18" s="44" t="s">
        <v>10</v>
      </c>
      <c r="B18" s="8" t="s">
        <v>19</v>
      </c>
      <c r="C18" s="45">
        <v>0.06</v>
      </c>
      <c r="D18" s="66" t="s">
        <v>31</v>
      </c>
      <c r="E18" s="8">
        <f>30000</f>
        <v>30000</v>
      </c>
      <c r="F18" s="72">
        <f>-E18*C18</f>
        <v>-1800</v>
      </c>
      <c r="G18" s="9">
        <f>F18/F4</f>
        <v>-0.002</v>
      </c>
    </row>
    <row r="19" spans="1:7" s="6" customFormat="1" ht="30" customHeight="1">
      <c r="A19" s="3" t="s">
        <v>3</v>
      </c>
      <c r="B19" s="4"/>
      <c r="C19" s="4"/>
      <c r="D19" s="4"/>
      <c r="E19" s="4"/>
      <c r="F19" s="26">
        <f>F17+F18</f>
        <v>4700</v>
      </c>
      <c r="G19" s="5">
        <f>F19/F4</f>
        <v>0.005222222222222222</v>
      </c>
    </row>
    <row r="20" ht="19.5" customHeight="1"/>
    <row r="21" spans="1:7" ht="30" customHeight="1">
      <c r="A21" s="11" t="s">
        <v>15</v>
      </c>
      <c r="B21" s="12"/>
      <c r="C21" s="13"/>
      <c r="D21" s="13"/>
      <c r="E21" s="14"/>
      <c r="F21" s="15">
        <f>F4</f>
        <v>900000</v>
      </c>
      <c r="G21" s="16"/>
    </row>
    <row r="22" spans="1:7" ht="30" customHeight="1">
      <c r="A22" s="11" t="s">
        <v>14</v>
      </c>
      <c r="B22" s="17"/>
      <c r="C22" s="18"/>
      <c r="D22" s="18"/>
      <c r="E22" s="19"/>
      <c r="F22" s="20">
        <v>0</v>
      </c>
      <c r="G22" s="16"/>
    </row>
    <row r="23" spans="1:7" ht="30" customHeight="1">
      <c r="A23" s="21" t="s">
        <v>16</v>
      </c>
      <c r="B23" s="4"/>
      <c r="C23" s="22"/>
      <c r="D23" s="22"/>
      <c r="E23" s="23"/>
      <c r="F23" s="46" t="str">
        <f>IF(F22=0,"ND",F21/F22)</f>
        <v>ND</v>
      </c>
      <c r="G23" s="24"/>
    </row>
    <row r="24" spans="1:7" ht="30" customHeight="1">
      <c r="A24" s="11" t="s">
        <v>17</v>
      </c>
      <c r="B24" s="17"/>
      <c r="C24" s="18"/>
      <c r="D24" s="18"/>
      <c r="E24" s="19"/>
      <c r="F24" s="25">
        <v>0</v>
      </c>
      <c r="G24" s="16"/>
    </row>
    <row r="25" spans="1:7" ht="30" customHeight="1">
      <c r="A25" s="21" t="s">
        <v>13</v>
      </c>
      <c r="B25" s="4"/>
      <c r="C25" s="22"/>
      <c r="D25" s="22"/>
      <c r="E25" s="23"/>
      <c r="F25" s="46" t="str">
        <f>IF(F24=0,"ND",F23/F24)</f>
        <v>ND</v>
      </c>
      <c r="G25" s="24"/>
    </row>
  </sheetData>
  <sheetProtection/>
  <mergeCells count="4">
    <mergeCell ref="A1:A2"/>
    <mergeCell ref="B3:E3"/>
    <mergeCell ref="F3:G3"/>
    <mergeCell ref="B1:G2"/>
  </mergeCells>
  <printOptions horizontalCentered="1"/>
  <pageMargins left="0.3937007874015748" right="0.3937007874015748" top="0.5905511811023623" bottom="0.5905511811023623" header="0.2362204724409449" footer="0.2362204724409449"/>
  <pageSetup fitToHeight="1" fitToWidth="1" horizontalDpi="300" verticalDpi="300" orientation="portrait" paperSize="9" scale="88" r:id="rId2"/>
  <headerFooter alignWithMargins="0">
    <oddFooter>&amp;L&amp;Z&amp;F&amp;R&amp;D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2012-01-13T12:12:13Z</cp:lastPrinted>
  <dcterms:created xsi:type="dcterms:W3CDTF">2003-12-20T09:36:57Z</dcterms:created>
  <dcterms:modified xsi:type="dcterms:W3CDTF">2014-02-05T15:53:10Z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359647886</vt:i4>
  </property>
  <property fmtid="{D5CDD505-2E9C-101B-9397-08002B2CF9AE}" pid="3" name="_EmailSubject">
    <vt:lpwstr/>
  </property>
  <property fmtid="{D5CDD505-2E9C-101B-9397-08002B2CF9AE}" pid="4" name="_AuthorEmail">
    <vt:lpwstr>francop@galimberti.dom</vt:lpwstr>
  </property>
  <property fmtid="{D5CDD505-2E9C-101B-9397-08002B2CF9AE}" pid="5" name="_AuthorEmailDisplayName">
    <vt:lpwstr>Franco Pozzi</vt:lpwstr>
  </property>
  <property fmtid="{D5CDD505-2E9C-101B-9397-08002B2CF9AE}" pid="6" name="_PreviousAdHocReviewCycleID">
    <vt:i4>-1167371398</vt:i4>
  </property>
  <property fmtid="{D5CDD505-2E9C-101B-9397-08002B2CF9AE}" pid="7" name="_ReviewingToolsShownOnce">
    <vt:lpwstr/>
  </property>
</Properties>
</file>